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sateur\Documents\ARSIP\07 - Site internet\Librairie\2025\"/>
    </mc:Choice>
  </mc:AlternateContent>
  <xr:revisionPtr revIDLastSave="0" documentId="13_ncr:1_{A038EA49-EC81-43C0-8F9E-CA3DDAAADE74}" xr6:coauthVersionLast="47" xr6:coauthVersionMax="47" xr10:uidLastSave="{00000000-0000-0000-0000-000000000000}"/>
  <bookViews>
    <workbookView xWindow="-120" yWindow="-120" windowWidth="29040" windowHeight="16440" xr2:uid="{8B956116-BAFC-4A84-8C20-511E3F854C64}"/>
  </bookViews>
  <sheets>
    <sheet name="Bon de commande" sheetId="1" r:id="rId1"/>
    <sheet name="Liste" sheetId="2" state="hidden" r:id="rId2"/>
  </sheets>
  <definedNames>
    <definedName name="_xlnm.Print_Area" localSheetId="0">'Bon de commande'!$A$1:$I$27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9" i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9" i="1"/>
  <c r="H9" i="1" s="1"/>
  <c r="I17" i="1" l="1"/>
  <c r="H18" i="1" s="1"/>
  <c r="H17" i="1"/>
  <c r="B19" i="1" l="1"/>
  <c r="H19" i="1"/>
</calcChain>
</file>

<file path=xl/sharedStrings.xml><?xml version="1.0" encoding="utf-8"?>
<sst xmlns="http://schemas.openxmlformats.org/spreadsheetml/2006/main" count="54" uniqueCount="53">
  <si>
    <t>Poids (g)</t>
  </si>
  <si>
    <t>Les traversées de la PSM - Nouvelle édition 2022</t>
  </si>
  <si>
    <t>IBAN : FR 74 20041 01016 0019598U037 76</t>
  </si>
  <si>
    <t>BIC : PSSTFRPPTOU</t>
  </si>
  <si>
    <t>Tableau librairie vente par correspondance</t>
  </si>
  <si>
    <t>Titre</t>
  </si>
  <si>
    <t>Prix (€)</t>
  </si>
  <si>
    <t>Arsip n° 16</t>
  </si>
  <si>
    <t>Arsip n° 17</t>
  </si>
  <si>
    <t>Arsip n° 18</t>
  </si>
  <si>
    <t>Las travesías de la PSM - Edición 2014</t>
  </si>
  <si>
    <t>Les découveurs de la Pierre Saint Martin</t>
  </si>
  <si>
    <t>Jusqu'au fond du gouffre - Tome 1</t>
  </si>
  <si>
    <t>Jusqu'au fond du gouffre - Tome 2</t>
  </si>
  <si>
    <t>DVD - A travers la Pierre</t>
  </si>
  <si>
    <t>Eclats de Pierre</t>
  </si>
  <si>
    <t>Victor Zoulou</t>
  </si>
  <si>
    <t>Manuel technique de canyonisme</t>
  </si>
  <si>
    <t>Un caillou dans la botte</t>
  </si>
  <si>
    <t>Un autre caillou dans l'autre botte</t>
  </si>
  <si>
    <t>La Verna</t>
  </si>
  <si>
    <t>Karst Patagonia</t>
  </si>
  <si>
    <t>Tour de cou ARSIP</t>
  </si>
  <si>
    <t>Felix Ruiz de Arcaute</t>
  </si>
  <si>
    <t>Symphonie en sous-sol</t>
  </si>
  <si>
    <t>Gorges et canyons des Pyrénées Atlantiques</t>
  </si>
  <si>
    <t>Bulletin de la Société d'Ecologie (bio Verna)</t>
  </si>
  <si>
    <t>Delivery address:</t>
  </si>
  <si>
    <t>Full name:</t>
  </si>
  <si>
    <t>Phone:</t>
  </si>
  <si>
    <t>Email:</t>
  </si>
  <si>
    <t>Unit price</t>
  </si>
  <si>
    <t>Total price</t>
  </si>
  <si>
    <t>Nb.</t>
  </si>
  <si>
    <t>Total bookstore</t>
  </si>
  <si>
    <t>Total order</t>
  </si>
  <si>
    <t>Shipping cost</t>
  </si>
  <si>
    <t>Our shipping rates are valid up to 2 kg. For higher</t>
  </si>
  <si>
    <t>librairie@arsip.fr</t>
  </si>
  <si>
    <t>Fill in the order form and send it by email to:</t>
  </si>
  <si>
    <t>Aventures sous la Pierre</t>
  </si>
  <si>
    <r>
      <t>Title</t>
    </r>
    <r>
      <rPr>
        <sz val="10"/>
        <rFont val="Calibri"/>
        <family val="2"/>
        <scheme val="minor"/>
      </rPr>
      <t xml:space="preserve"> (select the title from the dropdowns below)</t>
    </r>
  </si>
  <si>
    <t>Weight (g)</t>
  </si>
  <si>
    <t>Pays Basque souterrain</t>
  </si>
  <si>
    <t xml:space="preserve">You can leave a message below: </t>
  </si>
  <si>
    <t>The shipment will be made upon receipt of payment on ARSIP bank account:</t>
  </si>
  <si>
    <t>weights, contact us at:</t>
  </si>
  <si>
    <t>Pyrénées Souterraines n° 1</t>
  </si>
  <si>
    <t>Pyrénées Souterraines - Carte des karsts</t>
  </si>
  <si>
    <t>Un caillou dans la culotte</t>
  </si>
  <si>
    <r>
      <rPr>
        <b/>
        <sz val="20"/>
        <color rgb="FF0070C0"/>
        <rFont val="Calibri"/>
        <family val="2"/>
        <scheme val="minor"/>
      </rPr>
      <t xml:space="preserve">             Bookstore order form 2025 </t>
    </r>
    <r>
      <rPr>
        <b/>
        <sz val="14"/>
        <color rgb="FF0070C0"/>
        <rFont val="Calibri"/>
        <family val="2"/>
        <scheme val="minor"/>
      </rPr>
      <t xml:space="preserve">(up to 07/01)
(EU </t>
    </r>
    <r>
      <rPr>
        <sz val="12"/>
        <color rgb="FF0070C0"/>
        <rFont val="Calibri"/>
        <family val="2"/>
        <scheme val="minor"/>
      </rPr>
      <t>except France</t>
    </r>
    <r>
      <rPr>
        <b/>
        <sz val="14"/>
        <color rgb="FF0070C0"/>
        <rFont val="Calibri"/>
        <family val="2"/>
        <scheme val="minor"/>
      </rPr>
      <t>, GB, Switzerland)</t>
    </r>
  </si>
  <si>
    <t>Dans les profondeurs de la Terre</t>
  </si>
  <si>
    <t>Pyrénées Souterraines n°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</si>
</sst>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</font>
    <font>
      <b/>
      <sz val="2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2" borderId="11" xfId="0" applyFont="1" applyFill="1" applyBorder="1" applyAlignment="1">
      <alignment horizontal="left" vertical="center" wrapText="1" indent="1"/>
    </xf>
    <xf numFmtId="0" fontId="10" fillId="2" borderId="11" xfId="0" applyFont="1" applyFill="1" applyBorder="1" applyAlignment="1">
      <alignment horizontal="righ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righ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right" vertical="center" inden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right" vertical="center" wrapText="1" indent="1"/>
    </xf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164" fontId="3" fillId="0" borderId="1" xfId="0" applyNumberFormat="1" applyFont="1" applyBorder="1" applyAlignment="1">
      <alignment horizontal="right" vertical="center" indent="1"/>
    </xf>
    <xf numFmtId="1" fontId="3" fillId="0" borderId="1" xfId="0" applyNumberFormat="1" applyFont="1" applyBorder="1" applyAlignment="1">
      <alignment horizontal="right" vertical="center" indent="1"/>
    </xf>
    <xf numFmtId="0" fontId="3" fillId="0" borderId="0" xfId="0" applyFont="1"/>
    <xf numFmtId="0" fontId="6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/>
    </xf>
    <xf numFmtId="2" fontId="7" fillId="0" borderId="0" xfId="0" applyNumberFormat="1" applyFont="1" applyAlignment="1">
      <alignment horizontal="left" vertical="center" indent="1"/>
    </xf>
    <xf numFmtId="2" fontId="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164" fontId="6" fillId="3" borderId="1" xfId="0" applyNumberFormat="1" applyFont="1" applyFill="1" applyBorder="1" applyAlignment="1">
      <alignment horizontal="right" vertical="center" indent="1"/>
    </xf>
    <xf numFmtId="164" fontId="6" fillId="3" borderId="2" xfId="0" applyNumberFormat="1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indent="1"/>
      <protection locked="0"/>
    </xf>
    <xf numFmtId="0" fontId="6" fillId="0" borderId="0" xfId="0" applyFont="1" applyAlignment="1" applyProtection="1">
      <alignment horizontal="left" indent="6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indent="6"/>
    </xf>
    <xf numFmtId="0" fontId="3" fillId="0" borderId="0" xfId="0" applyFont="1" applyAlignment="1">
      <alignment vertical="top"/>
    </xf>
    <xf numFmtId="0" fontId="14" fillId="0" borderId="0" xfId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indent="6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>
      <alignment horizontal="center" vertical="center" wrapText="1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3" fillId="0" borderId="4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 indent="1"/>
      <protection locked="0"/>
    </xf>
    <xf numFmtId="0" fontId="3" fillId="0" borderId="6" xfId="0" applyFont="1" applyBorder="1" applyAlignment="1" applyProtection="1">
      <alignment horizontal="left" vertical="top" indent="1"/>
      <protection locked="0"/>
    </xf>
    <xf numFmtId="0" fontId="3" fillId="0" borderId="0" xfId="0" applyFont="1" applyAlignment="1" applyProtection="1">
      <alignment horizontal="left" vertical="top" indent="1"/>
      <protection locked="0"/>
    </xf>
    <xf numFmtId="0" fontId="3" fillId="0" borderId="7" xfId="0" applyFont="1" applyBorder="1" applyAlignment="1" applyProtection="1">
      <alignment horizontal="left" vertical="top" indent="1"/>
      <protection locked="0"/>
    </xf>
    <xf numFmtId="0" fontId="3" fillId="0" borderId="8" xfId="0" applyFont="1" applyBorder="1" applyAlignment="1" applyProtection="1">
      <alignment horizontal="left" vertical="top" indent="1"/>
      <protection locked="0"/>
    </xf>
    <xf numFmtId="0" fontId="3" fillId="0" borderId="9" xfId="0" applyFont="1" applyBorder="1" applyAlignment="1" applyProtection="1">
      <alignment horizontal="left" vertical="top" indent="1"/>
      <protection locked="0"/>
    </xf>
    <xf numFmtId="0" fontId="3" fillId="0" borderId="10" xfId="0" applyFont="1" applyBorder="1" applyAlignment="1" applyProtection="1">
      <alignment horizontal="left" vertical="top" inden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 indent="1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>
      <alignment horizontal="right" vertical="center" wrapText="1" indent="1"/>
    </xf>
    <xf numFmtId="0" fontId="6" fillId="0" borderId="1" xfId="0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2</xdr:col>
      <xdr:colOff>313972</xdr:colOff>
      <xdr:row>0</xdr:row>
      <xdr:rowOff>685800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EAE247F-A0FC-42B3-95B5-6176C8F2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76200"/>
          <a:ext cx="109502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ibrairie@arsip.fr" TargetMode="External"/><Relationship Id="rId1" Type="http://schemas.openxmlformats.org/officeDocument/2006/relationships/hyperlink" Target="mailto:librairie@arsip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60932-64E2-4051-90DC-3DB7E92220C8}">
  <sheetPr>
    <pageSetUpPr fitToPage="1"/>
  </sheetPr>
  <dimension ref="A1:J36"/>
  <sheetViews>
    <sheetView showGridLines="0" showZeros="0" tabSelected="1" workbookViewId="0">
      <selection activeCell="L15" sqref="L15"/>
    </sheetView>
  </sheetViews>
  <sheetFormatPr baseColWidth="10" defaultColWidth="12.28515625" defaultRowHeight="12.75" x14ac:dyDescent="0.2"/>
  <cols>
    <col min="1" max="1" width="2.5703125" style="4" customWidth="1"/>
    <col min="2" max="5" width="12.140625" style="4" customWidth="1"/>
    <col min="6" max="6" width="8.42578125" style="4" customWidth="1"/>
    <col min="7" max="7" width="12.140625" style="4" customWidth="1"/>
    <col min="8" max="8" width="11.7109375" style="4" customWidth="1"/>
    <col min="9" max="9" width="14.28515625" style="4" customWidth="1"/>
    <col min="10" max="16384" width="12.28515625" style="4"/>
  </cols>
  <sheetData>
    <row r="1" spans="1:10" s="2" customFormat="1" ht="68.25" customHeight="1" x14ac:dyDescent="0.25">
      <c r="A1" s="19"/>
      <c r="B1" s="64" t="s">
        <v>50</v>
      </c>
      <c r="C1" s="65"/>
      <c r="D1" s="65"/>
      <c r="E1" s="65"/>
      <c r="F1" s="65"/>
      <c r="G1" s="65"/>
      <c r="H1" s="65"/>
      <c r="I1" s="65"/>
      <c r="J1" s="1"/>
    </row>
    <row r="2" spans="1:10" ht="20.100000000000001" customHeight="1" x14ac:dyDescent="0.2">
      <c r="A2" s="5"/>
      <c r="B2" s="66" t="s">
        <v>28</v>
      </c>
      <c r="C2" s="66"/>
      <c r="D2" s="67"/>
      <c r="E2" s="67"/>
      <c r="F2" s="67"/>
      <c r="G2" s="67"/>
      <c r="H2" s="67"/>
      <c r="I2" s="67"/>
      <c r="J2" s="3"/>
    </row>
    <row r="3" spans="1:10" ht="5.0999999999999996" customHeight="1" x14ac:dyDescent="0.2">
      <c r="A3" s="5"/>
      <c r="B3" s="20"/>
      <c r="C3" s="20"/>
      <c r="D3" s="21"/>
      <c r="E3" s="21"/>
      <c r="F3" s="21"/>
      <c r="G3" s="21"/>
      <c r="H3" s="21"/>
      <c r="I3" s="21"/>
      <c r="J3" s="3"/>
    </row>
    <row r="4" spans="1:10" ht="20.100000000000001" customHeight="1" x14ac:dyDescent="0.2">
      <c r="A4" s="5"/>
      <c r="B4" s="66" t="s">
        <v>27</v>
      </c>
      <c r="C4" s="68"/>
      <c r="D4" s="67"/>
      <c r="E4" s="67"/>
      <c r="F4" s="67"/>
      <c r="G4" s="67"/>
      <c r="H4" s="67"/>
      <c r="I4" s="67"/>
      <c r="J4" s="3"/>
    </row>
    <row r="5" spans="1:10" ht="5.0999999999999996" customHeight="1" x14ac:dyDescent="0.2">
      <c r="A5" s="5"/>
      <c r="B5" s="20"/>
      <c r="C5" s="22"/>
      <c r="D5" s="21"/>
      <c r="E5" s="21"/>
      <c r="F5" s="21"/>
      <c r="G5" s="21"/>
      <c r="H5" s="21"/>
      <c r="I5" s="21"/>
      <c r="J5" s="3"/>
    </row>
    <row r="6" spans="1:10" ht="15" x14ac:dyDescent="0.2">
      <c r="A6" s="5"/>
      <c r="B6" s="66" t="s">
        <v>29</v>
      </c>
      <c r="C6" s="66"/>
      <c r="D6" s="67"/>
      <c r="E6" s="67"/>
      <c r="F6" s="21"/>
      <c r="G6" s="20" t="s">
        <v>30</v>
      </c>
      <c r="H6" s="67"/>
      <c r="I6" s="67"/>
      <c r="J6" s="3"/>
    </row>
    <row r="7" spans="1:10" ht="15.75" x14ac:dyDescent="0.25">
      <c r="A7" s="5"/>
      <c r="B7" s="23"/>
      <c r="C7" s="5"/>
      <c r="D7" s="5"/>
      <c r="E7" s="5"/>
      <c r="F7" s="5"/>
      <c r="G7" s="5"/>
      <c r="H7" s="5"/>
      <c r="I7" s="5"/>
    </row>
    <row r="8" spans="1:10" s="6" customFormat="1" ht="20.100000000000001" customHeight="1" x14ac:dyDescent="0.25">
      <c r="A8" s="24"/>
      <c r="B8" s="69" t="s">
        <v>41</v>
      </c>
      <c r="C8" s="69"/>
      <c r="D8" s="69"/>
      <c r="E8" s="69"/>
      <c r="F8" s="25" t="s">
        <v>33</v>
      </c>
      <c r="G8" s="25" t="s">
        <v>31</v>
      </c>
      <c r="H8" s="26" t="s">
        <v>32</v>
      </c>
      <c r="I8" s="26" t="s">
        <v>42</v>
      </c>
    </row>
    <row r="9" spans="1:10" s="2" customFormat="1" ht="20.100000000000001" customHeight="1" x14ac:dyDescent="0.25">
      <c r="A9" s="19"/>
      <c r="B9" s="51"/>
      <c r="C9" s="51"/>
      <c r="D9" s="51"/>
      <c r="E9" s="51"/>
      <c r="F9" s="7"/>
      <c r="G9" s="27">
        <f>IFERROR(INDEX(Liste!$C$5:$C$32,MATCH(B9,Liste!$B$5:$B$32,0),0),0)</f>
        <v>0</v>
      </c>
      <c r="H9" s="27">
        <f t="shared" ref="H9:H16" si="0">G9*F9</f>
        <v>0</v>
      </c>
      <c r="I9" s="28">
        <f>IFERROR(INDEX(Liste!$D$5:$D$32,MATCH(B9,Liste!$B$5:$B$32,0),0),0)*F9</f>
        <v>0</v>
      </c>
    </row>
    <row r="10" spans="1:10" s="2" customFormat="1" ht="20.100000000000001" customHeight="1" x14ac:dyDescent="0.25">
      <c r="A10" s="19"/>
      <c r="B10" s="51"/>
      <c r="C10" s="51"/>
      <c r="D10" s="51"/>
      <c r="E10" s="51"/>
      <c r="F10" s="7"/>
      <c r="G10" s="27">
        <f>IFERROR(INDEX(Liste!$C$5:$C$32,MATCH(B10,Liste!$B$5:$B$32,0),0),0)</f>
        <v>0</v>
      </c>
      <c r="H10" s="27">
        <f t="shared" si="0"/>
        <v>0</v>
      </c>
      <c r="I10" s="28">
        <f>IFERROR(INDEX(Liste!$D$5:$D$32,MATCH(B10,Liste!$B$5:$B$32,0),0),0)*F10</f>
        <v>0</v>
      </c>
    </row>
    <row r="11" spans="1:10" s="2" customFormat="1" ht="20.100000000000001" customHeight="1" x14ac:dyDescent="0.25">
      <c r="A11" s="19"/>
      <c r="B11" s="51"/>
      <c r="C11" s="51"/>
      <c r="D11" s="51"/>
      <c r="E11" s="51"/>
      <c r="F11" s="7"/>
      <c r="G11" s="27">
        <f>IFERROR(INDEX(Liste!$C$5:$C$32,MATCH(B11,Liste!$B$5:$B$32,0),0),0)</f>
        <v>0</v>
      </c>
      <c r="H11" s="27">
        <f t="shared" si="0"/>
        <v>0</v>
      </c>
      <c r="I11" s="28">
        <f>IFERROR(INDEX(Liste!$D$5:$D$32,MATCH(B11,Liste!$B$5:$B$32,0),0),0)*F11</f>
        <v>0</v>
      </c>
    </row>
    <row r="12" spans="1:10" s="2" customFormat="1" ht="20.100000000000001" customHeight="1" x14ac:dyDescent="0.25">
      <c r="A12" s="19"/>
      <c r="B12" s="51"/>
      <c r="C12" s="51"/>
      <c r="D12" s="51"/>
      <c r="E12" s="51"/>
      <c r="F12" s="7"/>
      <c r="G12" s="27">
        <f>IFERROR(INDEX(Liste!$C$5:$C$32,MATCH(B12,Liste!$B$5:$B$32,0),0),0)</f>
        <v>0</v>
      </c>
      <c r="H12" s="27">
        <f t="shared" si="0"/>
        <v>0</v>
      </c>
      <c r="I12" s="28">
        <f>IFERROR(INDEX(Liste!$D$5:$D$32,MATCH(B12,Liste!$B$5:$B$32,0),0),0)*F12</f>
        <v>0</v>
      </c>
    </row>
    <row r="13" spans="1:10" s="2" customFormat="1" ht="20.100000000000001" customHeight="1" x14ac:dyDescent="0.25">
      <c r="A13" s="19"/>
      <c r="B13" s="51"/>
      <c r="C13" s="51"/>
      <c r="D13" s="51"/>
      <c r="E13" s="51"/>
      <c r="F13" s="7"/>
      <c r="G13" s="27">
        <f>IFERROR(INDEX(Liste!$C$5:$C$32,MATCH(B13,Liste!$B$5:$B$32,0),0),0)</f>
        <v>0</v>
      </c>
      <c r="H13" s="27">
        <f t="shared" si="0"/>
        <v>0</v>
      </c>
      <c r="I13" s="28">
        <f>IFERROR(INDEX(Liste!$D$5:$D$32,MATCH(B13,Liste!$B$5:$B$32,0),0),0)*F13</f>
        <v>0</v>
      </c>
    </row>
    <row r="14" spans="1:10" s="2" customFormat="1" ht="20.100000000000001" customHeight="1" x14ac:dyDescent="0.25">
      <c r="A14" s="19"/>
      <c r="B14" s="51"/>
      <c r="C14" s="51"/>
      <c r="D14" s="51"/>
      <c r="E14" s="51"/>
      <c r="F14" s="7"/>
      <c r="G14" s="27">
        <f>IFERROR(INDEX(Liste!$C$5:$C$32,MATCH(B14,Liste!$B$5:$B$32,0),0),0)</f>
        <v>0</v>
      </c>
      <c r="H14" s="27">
        <f t="shared" si="0"/>
        <v>0</v>
      </c>
      <c r="I14" s="28">
        <f>IFERROR(INDEX(Liste!$D$5:$D$32,MATCH(B14,Liste!$B$5:$B$32,0),0),0)*F14</f>
        <v>0</v>
      </c>
    </row>
    <row r="15" spans="1:10" s="2" customFormat="1" ht="20.100000000000001" customHeight="1" x14ac:dyDescent="0.25">
      <c r="A15" s="19"/>
      <c r="B15" s="51"/>
      <c r="C15" s="51"/>
      <c r="D15" s="51"/>
      <c r="E15" s="51"/>
      <c r="F15" s="7"/>
      <c r="G15" s="27">
        <f>IFERROR(INDEX(Liste!$C$5:$C$32,MATCH(B15,Liste!$B$5:$B$32,0),0),0)</f>
        <v>0</v>
      </c>
      <c r="H15" s="27">
        <f t="shared" si="0"/>
        <v>0</v>
      </c>
      <c r="I15" s="28">
        <f>IFERROR(INDEX(Liste!$D$5:$D$32,MATCH(B15,Liste!$B$5:$B$32,0),0),0)*F15</f>
        <v>0</v>
      </c>
    </row>
    <row r="16" spans="1:10" s="2" customFormat="1" ht="20.100000000000001" customHeight="1" x14ac:dyDescent="0.25">
      <c r="A16" s="19"/>
      <c r="B16" s="51"/>
      <c r="C16" s="51"/>
      <c r="D16" s="51"/>
      <c r="E16" s="51"/>
      <c r="F16" s="7"/>
      <c r="G16" s="27">
        <f>IFERROR(INDEX(Liste!$C$5:$C$32,MATCH(B16,Liste!$B$5:$B$32,0),0),0)</f>
        <v>0</v>
      </c>
      <c r="H16" s="27">
        <f t="shared" si="0"/>
        <v>0</v>
      </c>
      <c r="I16" s="28">
        <f>IFERROR(INDEX(Liste!$D$5:$D$32,MATCH(B16,Liste!$B$5:$B$32,0),0),0)*F16</f>
        <v>0</v>
      </c>
    </row>
    <row r="17" spans="1:9" ht="20.100000000000001" customHeight="1" x14ac:dyDescent="0.2">
      <c r="A17" s="5"/>
      <c r="B17" s="62" t="s">
        <v>37</v>
      </c>
      <c r="C17" s="62"/>
      <c r="D17" s="62"/>
      <c r="E17" s="62"/>
      <c r="F17" s="5"/>
      <c r="G17" s="30" t="s">
        <v>34</v>
      </c>
      <c r="H17" s="38">
        <f>SUM(H9:H16)</f>
        <v>0</v>
      </c>
      <c r="I17" s="40">
        <f>SUM(I9:I16)</f>
        <v>0</v>
      </c>
    </row>
    <row r="18" spans="1:9" s="8" customFormat="1" ht="20.100000000000001" customHeight="1" x14ac:dyDescent="0.25">
      <c r="A18" s="29"/>
      <c r="B18" s="63" t="s">
        <v>46</v>
      </c>
      <c r="C18" s="63"/>
      <c r="D18" s="48" t="s">
        <v>38</v>
      </c>
      <c r="E18" s="63"/>
      <c r="F18" s="31"/>
      <c r="G18" s="30" t="s">
        <v>36</v>
      </c>
      <c r="H18" s="39">
        <f>_xlfn.IFS(I17=0,0,I17&lt;250,1.12+0.58,I17&lt;500,1.67+0.53,I17&lt;1000,3.23+1.57,I17&lt;2000,4.34+2.06)</f>
        <v>0</v>
      </c>
      <c r="I18" s="32"/>
    </row>
    <row r="19" spans="1:9" s="8" customFormat="1" ht="20.100000000000001" customHeight="1" x14ac:dyDescent="0.25">
      <c r="A19" s="29"/>
      <c r="B19" s="52" t="str">
        <f>IF(I17&gt;2000,"Attention: the total weight of your order exceeds 2 kg."," ")</f>
        <v xml:space="preserve"> </v>
      </c>
      <c r="C19" s="52"/>
      <c r="D19" s="52"/>
      <c r="E19" s="52"/>
      <c r="F19" s="31"/>
      <c r="G19" s="30" t="s">
        <v>35</v>
      </c>
      <c r="H19" s="38">
        <f>H17+H18</f>
        <v>0</v>
      </c>
      <c r="I19" s="33"/>
    </row>
    <row r="20" spans="1:9" s="8" customFormat="1" ht="10.5" customHeight="1" x14ac:dyDescent="0.25">
      <c r="A20" s="29"/>
      <c r="B20" s="42"/>
      <c r="C20" s="42"/>
      <c r="D20" s="42"/>
      <c r="E20" s="42"/>
      <c r="F20" s="31"/>
      <c r="G20" s="30"/>
      <c r="H20" s="34"/>
      <c r="I20" s="33"/>
    </row>
    <row r="21" spans="1:9" s="8" customFormat="1" ht="20.25" customHeight="1" x14ac:dyDescent="0.25">
      <c r="A21" s="35"/>
      <c r="B21" s="36" t="s">
        <v>44</v>
      </c>
      <c r="C21" s="35"/>
      <c r="D21" s="35"/>
      <c r="E21" s="35"/>
      <c r="F21" s="35"/>
      <c r="G21" s="35"/>
      <c r="H21" s="35"/>
      <c r="I21" s="35"/>
    </row>
    <row r="22" spans="1:9" s="8" customFormat="1" ht="15" customHeight="1" x14ac:dyDescent="0.25">
      <c r="A22" s="29"/>
      <c r="B22" s="53"/>
      <c r="C22" s="54"/>
      <c r="D22" s="54"/>
      <c r="E22" s="54"/>
      <c r="F22" s="54"/>
      <c r="G22" s="54"/>
      <c r="H22" s="54"/>
      <c r="I22" s="55"/>
    </row>
    <row r="23" spans="1:9" s="8" customFormat="1" ht="25.5" customHeight="1" x14ac:dyDescent="0.25">
      <c r="A23" s="29"/>
      <c r="B23" s="56"/>
      <c r="C23" s="57"/>
      <c r="D23" s="57"/>
      <c r="E23" s="57"/>
      <c r="F23" s="57"/>
      <c r="G23" s="57"/>
      <c r="H23" s="57"/>
      <c r="I23" s="58"/>
    </row>
    <row r="24" spans="1:9" s="8" customFormat="1" ht="15" customHeight="1" x14ac:dyDescent="0.25">
      <c r="A24" s="29"/>
      <c r="B24" s="56"/>
      <c r="C24" s="57"/>
      <c r="D24" s="57"/>
      <c r="E24" s="57"/>
      <c r="F24" s="57"/>
      <c r="G24" s="57"/>
      <c r="H24" s="57"/>
      <c r="I24" s="58"/>
    </row>
    <row r="25" spans="1:9" s="8" customFormat="1" ht="15" customHeight="1" x14ac:dyDescent="0.25">
      <c r="A25" s="29"/>
      <c r="B25" s="56"/>
      <c r="C25" s="57"/>
      <c r="D25" s="57"/>
      <c r="E25" s="57"/>
      <c r="F25" s="57"/>
      <c r="G25" s="57"/>
      <c r="H25" s="57"/>
      <c r="I25" s="58"/>
    </row>
    <row r="26" spans="1:9" s="8" customFormat="1" ht="15" customHeight="1" x14ac:dyDescent="0.25">
      <c r="A26" s="29"/>
      <c r="B26" s="59"/>
      <c r="C26" s="60"/>
      <c r="D26" s="60"/>
      <c r="E26" s="60"/>
      <c r="F26" s="60"/>
      <c r="G26" s="60"/>
      <c r="H26" s="60"/>
      <c r="I26" s="61"/>
    </row>
    <row r="27" spans="1:9" ht="9" customHeight="1" x14ac:dyDescent="0.2">
      <c r="A27" s="5"/>
      <c r="B27" s="37"/>
      <c r="C27" s="37"/>
      <c r="D27" s="37"/>
      <c r="E27" s="37"/>
      <c r="F27" s="5"/>
      <c r="G27" s="5"/>
      <c r="H27" s="5"/>
      <c r="I27" s="5"/>
    </row>
    <row r="28" spans="1:9" ht="15" customHeight="1" x14ac:dyDescent="0.2">
      <c r="A28" s="5"/>
      <c r="B28" s="46" t="s">
        <v>39</v>
      </c>
      <c r="C28" s="47"/>
      <c r="D28" s="47"/>
      <c r="E28" s="47"/>
      <c r="F28" s="48" t="s">
        <v>38</v>
      </c>
      <c r="G28" s="49"/>
      <c r="H28" s="45"/>
      <c r="I28" s="41"/>
    </row>
    <row r="29" spans="1:9" ht="15" customHeight="1" x14ac:dyDescent="0.2">
      <c r="A29" s="5"/>
      <c r="B29" s="50" t="s">
        <v>45</v>
      </c>
      <c r="C29" s="50"/>
      <c r="D29" s="50"/>
      <c r="E29" s="50"/>
      <c r="F29" s="50"/>
      <c r="G29" s="50"/>
      <c r="H29" s="50"/>
      <c r="I29" s="41"/>
    </row>
    <row r="30" spans="1:9" s="8" customFormat="1" ht="15" customHeight="1" x14ac:dyDescent="0.25">
      <c r="B30" s="44" t="s">
        <v>2</v>
      </c>
      <c r="F30" s="43"/>
      <c r="H30" s="4"/>
      <c r="I30" s="4"/>
    </row>
    <row r="31" spans="1:9" s="8" customFormat="1" ht="15" customHeight="1" x14ac:dyDescent="0.25">
      <c r="B31" s="44" t="s">
        <v>3</v>
      </c>
      <c r="F31" s="43"/>
      <c r="H31" s="4"/>
      <c r="I31" s="4"/>
    </row>
    <row r="32" spans="1:9" ht="9" customHeight="1" x14ac:dyDescent="0.25">
      <c r="F32" s="8"/>
    </row>
    <row r="33" spans="8:9" s="8" customFormat="1" ht="14.1" customHeight="1" x14ac:dyDescent="0.25">
      <c r="H33" s="4"/>
      <c r="I33" s="4"/>
    </row>
    <row r="34" spans="8:9" s="8" customFormat="1" ht="14.1" customHeight="1" x14ac:dyDescent="0.25">
      <c r="H34" s="4"/>
      <c r="I34" s="4"/>
    </row>
    <row r="35" spans="8:9" s="8" customFormat="1" ht="5.0999999999999996" customHeight="1" x14ac:dyDescent="0.25">
      <c r="H35" s="4"/>
      <c r="I35" s="4"/>
    </row>
    <row r="36" spans="8:9" s="9" customFormat="1" ht="14.1" customHeight="1" x14ac:dyDescent="0.25">
      <c r="H36" s="4"/>
      <c r="I36" s="4"/>
    </row>
  </sheetData>
  <sheetProtection algorithmName="SHA-512" hashValue="n0Cdwp5lQFtl4HIMRWwk9wL2jHoeVNY1fzCSAeOY17EMbKbIzUWTyM8MgIY1ZJRRtgAmyAqoLoEa7Vx0QgNtFw==" saltValue="kdVFqfIkNspMLKJaOrhXnA==" spinCount="100000" sheet="1" objects="1" scenarios="1" selectLockedCells="1"/>
  <mergeCells count="24">
    <mergeCell ref="B13:E13"/>
    <mergeCell ref="B1:I1"/>
    <mergeCell ref="B2:C2"/>
    <mergeCell ref="D2:I2"/>
    <mergeCell ref="B4:C4"/>
    <mergeCell ref="D4:I4"/>
    <mergeCell ref="B6:C6"/>
    <mergeCell ref="D6:E6"/>
    <mergeCell ref="H6:I6"/>
    <mergeCell ref="B8:E8"/>
    <mergeCell ref="B9:E9"/>
    <mergeCell ref="B10:E10"/>
    <mergeCell ref="B11:E11"/>
    <mergeCell ref="B12:E12"/>
    <mergeCell ref="F28:G28"/>
    <mergeCell ref="B29:H29"/>
    <mergeCell ref="B14:E14"/>
    <mergeCell ref="B15:E15"/>
    <mergeCell ref="B16:E16"/>
    <mergeCell ref="B19:E19"/>
    <mergeCell ref="B22:I26"/>
    <mergeCell ref="B17:E17"/>
    <mergeCell ref="B18:C18"/>
    <mergeCell ref="D18:E18"/>
  </mergeCells>
  <phoneticPr fontId="11" type="noConversion"/>
  <conditionalFormatting sqref="I17">
    <cfRule type="cellIs" dxfId="0" priority="1" operator="greaterThan">
      <formula>2000</formula>
    </cfRule>
  </conditionalFormatting>
  <hyperlinks>
    <hyperlink ref="D18" r:id="rId1" xr:uid="{8816EE43-A202-4A16-A757-0A0B97991BC6}"/>
    <hyperlink ref="F28" r:id="rId2" xr:uid="{0CA6D036-2DE9-4387-B077-211F8D764683}"/>
  </hyperlinks>
  <pageMargins left="0.51181102362204722" right="0.51181102362204722" top="0.74803149606299213" bottom="0.74803149606299213" header="0.31496062992125984" footer="0.31496062992125984"/>
  <pageSetup paperSize="9" scale="92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EB28A3-3217-49AA-86FD-A5611C39C1D5}">
          <x14:formula1>
            <xm:f>Liste!$B$5:$B$32</xm:f>
          </x14:formula1>
          <xm:sqref>B9:E16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C189-AC8E-47E7-AC89-DA704048F852}">
  <dimension ref="B2:D32"/>
  <sheetViews>
    <sheetView showGridLines="0" workbookViewId="0">
      <selection activeCell="B37" sqref="B37"/>
    </sheetView>
  </sheetViews>
  <sheetFormatPr baseColWidth="10" defaultRowHeight="15" x14ac:dyDescent="0.25"/>
  <cols>
    <col min="2" max="2" width="45.7109375" bestFit="1" customWidth="1"/>
    <col min="4" max="4" width="12.28515625" customWidth="1"/>
  </cols>
  <sheetData>
    <row r="2" spans="2:4" ht="26.25" x14ac:dyDescent="0.25">
      <c r="B2" s="70" t="s">
        <v>4</v>
      </c>
      <c r="C2" s="70"/>
      <c r="D2" s="70"/>
    </row>
    <row r="3" spans="2:4" ht="20.100000000000001" customHeight="1" x14ac:dyDescent="0.25"/>
    <row r="4" spans="2:4" ht="20.100000000000001" customHeight="1" x14ac:dyDescent="0.25">
      <c r="B4" s="10" t="s">
        <v>5</v>
      </c>
      <c r="C4" s="11" t="s">
        <v>6</v>
      </c>
      <c r="D4" s="11" t="s">
        <v>0</v>
      </c>
    </row>
    <row r="5" spans="2:4" ht="20.100000000000001" customHeight="1" x14ac:dyDescent="0.25">
      <c r="B5" s="12" t="s">
        <v>7</v>
      </c>
      <c r="C5" s="13">
        <v>10</v>
      </c>
      <c r="D5" s="13">
        <v>1400</v>
      </c>
    </row>
    <row r="6" spans="2:4" ht="20.100000000000001" customHeight="1" x14ac:dyDescent="0.25">
      <c r="B6" s="14" t="s">
        <v>8</v>
      </c>
      <c r="C6" s="15">
        <v>20</v>
      </c>
      <c r="D6" s="15">
        <v>1500</v>
      </c>
    </row>
    <row r="7" spans="2:4" ht="20.100000000000001" customHeight="1" x14ac:dyDescent="0.25">
      <c r="B7" s="14" t="s">
        <v>9</v>
      </c>
      <c r="C7" s="16">
        <v>30</v>
      </c>
      <c r="D7" s="16">
        <v>1650</v>
      </c>
    </row>
    <row r="8" spans="2:4" ht="20.100000000000001" customHeight="1" x14ac:dyDescent="0.25">
      <c r="B8" s="14" t="s">
        <v>40</v>
      </c>
      <c r="C8" s="16">
        <v>38</v>
      </c>
      <c r="D8" s="16">
        <v>1650</v>
      </c>
    </row>
    <row r="9" spans="2:4" ht="20.100000000000001" customHeight="1" x14ac:dyDescent="0.25">
      <c r="B9" s="17" t="s">
        <v>26</v>
      </c>
      <c r="C9" s="18">
        <v>10</v>
      </c>
      <c r="D9" s="18">
        <v>150</v>
      </c>
    </row>
    <row r="10" spans="2:4" ht="20.100000000000001" customHeight="1" x14ac:dyDescent="0.25">
      <c r="B10" s="17" t="s">
        <v>51</v>
      </c>
      <c r="C10" s="18">
        <v>35</v>
      </c>
      <c r="D10" s="18">
        <v>1050</v>
      </c>
    </row>
    <row r="11" spans="2:4" ht="20.100000000000001" customHeight="1" x14ac:dyDescent="0.25">
      <c r="B11" s="17" t="s">
        <v>14</v>
      </c>
      <c r="C11" s="18">
        <v>10</v>
      </c>
      <c r="D11" s="18">
        <v>300</v>
      </c>
    </row>
    <row r="12" spans="2:4" ht="20.100000000000001" customHeight="1" x14ac:dyDescent="0.25">
      <c r="B12" s="17" t="s">
        <v>15</v>
      </c>
      <c r="C12" s="18">
        <v>12</v>
      </c>
      <c r="D12" s="18">
        <v>550</v>
      </c>
    </row>
    <row r="13" spans="2:4" ht="20.100000000000001" customHeight="1" x14ac:dyDescent="0.25">
      <c r="B13" s="17" t="s">
        <v>23</v>
      </c>
      <c r="C13" s="18">
        <v>35</v>
      </c>
      <c r="D13" s="18">
        <v>980</v>
      </c>
    </row>
    <row r="14" spans="2:4" ht="20.100000000000001" customHeight="1" x14ac:dyDescent="0.25">
      <c r="B14" s="17" t="s">
        <v>25</v>
      </c>
      <c r="C14" s="18">
        <v>16</v>
      </c>
      <c r="D14" s="18">
        <v>400</v>
      </c>
    </row>
    <row r="15" spans="2:4" ht="20.100000000000001" customHeight="1" x14ac:dyDescent="0.25">
      <c r="B15" s="17" t="s">
        <v>12</v>
      </c>
      <c r="C15" s="18">
        <v>15</v>
      </c>
      <c r="D15" s="18">
        <v>580</v>
      </c>
    </row>
    <row r="16" spans="2:4" ht="20.100000000000001" customHeight="1" x14ac:dyDescent="0.25">
      <c r="B16" s="17" t="s">
        <v>13</v>
      </c>
      <c r="C16" s="18">
        <v>5</v>
      </c>
      <c r="D16" s="18">
        <v>250</v>
      </c>
    </row>
    <row r="17" spans="2:4" ht="20.100000000000001" customHeight="1" x14ac:dyDescent="0.25">
      <c r="B17" s="17" t="s">
        <v>21</v>
      </c>
      <c r="C17" s="18">
        <v>30</v>
      </c>
      <c r="D17" s="18">
        <v>1420</v>
      </c>
    </row>
    <row r="18" spans="2:4" ht="20.100000000000001" customHeight="1" x14ac:dyDescent="0.25">
      <c r="B18" s="17" t="s">
        <v>20</v>
      </c>
      <c r="C18" s="18">
        <v>9</v>
      </c>
      <c r="D18" s="18">
        <v>230</v>
      </c>
    </row>
    <row r="19" spans="2:4" ht="20.100000000000001" customHeight="1" x14ac:dyDescent="0.25">
      <c r="B19" s="17" t="s">
        <v>10</v>
      </c>
      <c r="C19" s="18">
        <v>12</v>
      </c>
      <c r="D19" s="18">
        <v>270</v>
      </c>
    </row>
    <row r="20" spans="2:4" ht="20.100000000000001" customHeight="1" x14ac:dyDescent="0.25">
      <c r="B20" s="17" t="s">
        <v>11</v>
      </c>
      <c r="C20" s="18">
        <v>22</v>
      </c>
      <c r="D20" s="18">
        <v>650</v>
      </c>
    </row>
    <row r="21" spans="2:4" ht="20.100000000000001" customHeight="1" x14ac:dyDescent="0.25">
      <c r="B21" s="17" t="s">
        <v>1</v>
      </c>
      <c r="C21" s="18">
        <v>12</v>
      </c>
      <c r="D21" s="18">
        <v>300</v>
      </c>
    </row>
    <row r="22" spans="2:4" ht="20.100000000000001" customHeight="1" x14ac:dyDescent="0.25">
      <c r="B22" s="17" t="s">
        <v>17</v>
      </c>
      <c r="C22" s="18">
        <v>30</v>
      </c>
      <c r="D22" s="18">
        <v>850</v>
      </c>
    </row>
    <row r="23" spans="2:4" ht="20.100000000000001" customHeight="1" x14ac:dyDescent="0.25">
      <c r="B23" s="17" t="s">
        <v>43</v>
      </c>
      <c r="C23" s="18">
        <v>25</v>
      </c>
      <c r="D23" s="18">
        <v>660</v>
      </c>
    </row>
    <row r="24" spans="2:4" ht="20.100000000000001" customHeight="1" x14ac:dyDescent="0.25">
      <c r="B24" s="17" t="s">
        <v>47</v>
      </c>
      <c r="C24" s="18">
        <v>20</v>
      </c>
      <c r="D24" s="18">
        <v>700</v>
      </c>
    </row>
    <row r="25" spans="2:4" ht="20.100000000000001" customHeight="1" x14ac:dyDescent="0.25">
      <c r="B25" s="17" t="s">
        <v>52</v>
      </c>
      <c r="C25" s="18">
        <v>20</v>
      </c>
      <c r="D25" s="18">
        <v>700</v>
      </c>
    </row>
    <row r="26" spans="2:4" ht="20.100000000000001" customHeight="1" x14ac:dyDescent="0.25">
      <c r="B26" s="17" t="s">
        <v>48</v>
      </c>
      <c r="C26" s="18">
        <v>10</v>
      </c>
      <c r="D26" s="18">
        <v>240</v>
      </c>
    </row>
    <row r="27" spans="2:4" ht="20.100000000000001" customHeight="1" x14ac:dyDescent="0.25">
      <c r="B27" s="17" t="s">
        <v>24</v>
      </c>
      <c r="C27" s="18">
        <v>65</v>
      </c>
      <c r="D27" s="18">
        <v>2800</v>
      </c>
    </row>
    <row r="28" spans="2:4" ht="20.100000000000001" customHeight="1" x14ac:dyDescent="0.25">
      <c r="B28" s="17" t="s">
        <v>22</v>
      </c>
      <c r="C28" s="18">
        <v>10</v>
      </c>
      <c r="D28" s="18">
        <v>100</v>
      </c>
    </row>
    <row r="29" spans="2:4" x14ac:dyDescent="0.25">
      <c r="B29" s="17" t="s">
        <v>19</v>
      </c>
      <c r="C29" s="18">
        <v>7</v>
      </c>
      <c r="D29" s="18">
        <v>130</v>
      </c>
    </row>
    <row r="30" spans="2:4" x14ac:dyDescent="0.25">
      <c r="B30" s="17" t="s">
        <v>18</v>
      </c>
      <c r="C30" s="18">
        <v>6</v>
      </c>
      <c r="D30" s="18">
        <v>130</v>
      </c>
    </row>
    <row r="31" spans="2:4" x14ac:dyDescent="0.25">
      <c r="B31" s="17" t="s">
        <v>49</v>
      </c>
      <c r="C31" s="18">
        <v>7</v>
      </c>
      <c r="D31" s="18">
        <v>150</v>
      </c>
    </row>
    <row r="32" spans="2:4" x14ac:dyDescent="0.25">
      <c r="B32" s="17" t="s">
        <v>16</v>
      </c>
      <c r="C32" s="18">
        <v>20</v>
      </c>
      <c r="D32" s="18">
        <v>320</v>
      </c>
    </row>
  </sheetData>
  <sortState xmlns:xlrd2="http://schemas.microsoft.com/office/spreadsheetml/2017/richdata2" ref="B5:D32">
    <sortCondition ref="B5:B32"/>
  </sortState>
  <mergeCells count="1">
    <mergeCell ref="B2:D2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Liste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Douat</dc:creator>
  <cp:lastModifiedBy>Michel Douat</cp:lastModifiedBy>
  <cp:lastPrinted>2023-03-17T17:54:09Z</cp:lastPrinted>
  <dcterms:created xsi:type="dcterms:W3CDTF">2022-06-25T16:27:14Z</dcterms:created>
  <dcterms:modified xsi:type="dcterms:W3CDTF">2025-03-17T18:04:15Z</dcterms:modified>
</cp:coreProperties>
</file>