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ilisateur\Documents\ARSIP\07 - Site internet\Librairie\2024\"/>
    </mc:Choice>
  </mc:AlternateContent>
  <xr:revisionPtr revIDLastSave="0" documentId="8_{9C092B32-CC2D-4FCF-BDF1-0F69096E66FF}" xr6:coauthVersionLast="47" xr6:coauthVersionMax="47" xr10:uidLastSave="{00000000-0000-0000-0000-000000000000}"/>
  <bookViews>
    <workbookView xWindow="-120" yWindow="-120" windowWidth="29040" windowHeight="16440" xr2:uid="{8B956116-BAFC-4A84-8C20-511E3F854C64}"/>
  </bookViews>
  <sheets>
    <sheet name="Bon de commande" sheetId="1" r:id="rId1"/>
    <sheet name="Liste" sheetId="2" state="hidden" r:id="rId2"/>
  </sheets>
  <definedNames>
    <definedName name="_xlnm.Print_Area" localSheetId="0">'Bon de commande'!$A$1:$I$27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9" i="1"/>
  <c r="H9" i="1" s="1"/>
  <c r="I17" i="1" l="1"/>
  <c r="H18" i="1" s="1"/>
  <c r="H17" i="1"/>
  <c r="B20" i="1" l="1"/>
  <c r="H19" i="1" l="1"/>
</calcChain>
</file>

<file path=xl/sharedStrings.xml><?xml version="1.0" encoding="utf-8"?>
<sst xmlns="http://schemas.openxmlformats.org/spreadsheetml/2006/main" count="50" uniqueCount="49">
  <si>
    <t>Nom / Prénom :</t>
  </si>
  <si>
    <t>Adresse livraison :</t>
  </si>
  <si>
    <t>Téléphone :</t>
  </si>
  <si>
    <t>Courriel :</t>
  </si>
  <si>
    <t>Qte.</t>
  </si>
  <si>
    <t>Prix unitaire</t>
  </si>
  <si>
    <t>Prix total</t>
  </si>
  <si>
    <t>Poids (g)</t>
  </si>
  <si>
    <t>Les traversées de la PSM - Nouvelle édition 2022</t>
  </si>
  <si>
    <t>Total librairie</t>
  </si>
  <si>
    <t>Total commande</t>
  </si>
  <si>
    <t>Paiement par virement sur compte bancaire ARSIP :</t>
  </si>
  <si>
    <t>Paiement par chèque à l'ordre de l'ARSIP. Envoyer à :</t>
  </si>
  <si>
    <t>IBAN : FR 74 20041 01016 0019598U037 76</t>
  </si>
  <si>
    <t>DOUAT Marie-Claude - Librairie ARSIP</t>
  </si>
  <si>
    <t>BIC : PSSTFRPPTOU</t>
  </si>
  <si>
    <t>161 route de Mourenx - 64360 MONEIN</t>
  </si>
  <si>
    <t>Tableau librairie vente par correspondance</t>
  </si>
  <si>
    <t>Titre</t>
  </si>
  <si>
    <t>Prix (€)</t>
  </si>
  <si>
    <t>Arsip n° 16</t>
  </si>
  <si>
    <t>Arsip n° 17</t>
  </si>
  <si>
    <t>Arsip n° 18</t>
  </si>
  <si>
    <t>Las travesías de la PSM - Edición 2014</t>
  </si>
  <si>
    <t>Les découveurs de la Pierre Saint Martin</t>
  </si>
  <si>
    <t>Jusqu'au fond du gouffre - Tome 1</t>
  </si>
  <si>
    <t>Jusqu'au fond du gouffre - Tome 2</t>
  </si>
  <si>
    <t>DVD - A travers la Pierre</t>
  </si>
  <si>
    <t>Eclats de Pierre</t>
  </si>
  <si>
    <t>Victor Zoulou</t>
  </si>
  <si>
    <t>Manuel technique de canyonisme</t>
  </si>
  <si>
    <t>Un caillou dans la botte</t>
  </si>
  <si>
    <t>Un autre caillou dans l'autre botte</t>
  </si>
  <si>
    <t>La Verna</t>
  </si>
  <si>
    <t>Karst Patagonia</t>
  </si>
  <si>
    <t>Tour de cou ARSIP</t>
  </si>
  <si>
    <t>Felix Ruiz de Arcaute</t>
  </si>
  <si>
    <t>Symphonie en sous-sol</t>
  </si>
  <si>
    <t>Gorges et canyons des Pyrénées Atlantiques</t>
  </si>
  <si>
    <t>Bulletin de la Société d'Ecologie (bio Verna)</t>
  </si>
  <si>
    <t>Aventures sous la Pierre</t>
  </si>
  <si>
    <r>
      <t>Titre</t>
    </r>
    <r>
      <rPr>
        <sz val="10"/>
        <rFont val="Calibri"/>
        <family val="2"/>
        <scheme val="minor"/>
      </rPr>
      <t xml:space="preserve"> (sélectionnez dans les listes déroulantes ci-dessous)</t>
    </r>
  </si>
  <si>
    <t>Pays Basque Souterrain</t>
  </si>
  <si>
    <r>
      <t xml:space="preserve">        </t>
    </r>
    <r>
      <rPr>
        <b/>
        <sz val="22"/>
        <color rgb="FF0070C0"/>
        <rFont val="Calibri"/>
        <family val="2"/>
        <scheme val="minor"/>
      </rPr>
      <t xml:space="preserve"> Bon de commande librairie - France 2024</t>
    </r>
  </si>
  <si>
    <t>Un caillou dans la culotte</t>
  </si>
  <si>
    <t>Pyrénées Souterraines n° 1</t>
  </si>
  <si>
    <t>Pyrénées Souterraines - Carte des karsts</t>
  </si>
  <si>
    <t>Port et emballage</t>
  </si>
  <si>
    <r>
      <t xml:space="preserve">Vous pouvez nous laisser un message ci-dessous ou contacter : </t>
    </r>
    <r>
      <rPr>
        <sz val="11"/>
        <color rgb="FF0070C0"/>
        <rFont val="Calibri"/>
        <family val="2"/>
        <scheme val="minor"/>
      </rPr>
      <t>librairie@arsip.fr</t>
    </r>
    <r>
      <rPr>
        <b/>
        <sz val="11"/>
        <rFont val="Calibri"/>
        <family val="2"/>
        <scheme val="minor"/>
      </rPr>
      <t xml:space="preserve"> ou 06 86 78 45 85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</si>
</sst>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</font>
    <font>
      <b/>
      <sz val="24"/>
      <color rgb="FF0070C0"/>
      <name val="Calibri"/>
      <family val="2"/>
      <scheme val="minor"/>
    </font>
    <font>
      <b/>
      <sz val="2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6" xfId="0" applyFont="1" applyBorder="1" applyAlignment="1" applyProtection="1">
      <alignment horizontal="left" indent="1"/>
      <protection locked="0"/>
    </xf>
    <xf numFmtId="0" fontId="10" fillId="2" borderId="11" xfId="0" applyFont="1" applyFill="1" applyBorder="1" applyAlignment="1">
      <alignment horizontal="left" vertical="center" wrapText="1" indent="1"/>
    </xf>
    <xf numFmtId="0" fontId="10" fillId="2" borderId="11" xfId="0" applyFont="1" applyFill="1" applyBorder="1" applyAlignment="1">
      <alignment horizontal="righ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left" vertical="center" wrapText="1" indent="2"/>
    </xf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indent="1"/>
    </xf>
    <xf numFmtId="164" fontId="3" fillId="0" borderId="1" xfId="0" applyNumberFormat="1" applyFont="1" applyBorder="1" applyAlignment="1">
      <alignment horizontal="right" vertical="center" indent="1"/>
    </xf>
    <xf numFmtId="1" fontId="3" fillId="0" borderId="1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right" vertical="center" inden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164" fontId="6" fillId="3" borderId="2" xfId="0" applyNumberFormat="1" applyFont="1" applyFill="1" applyBorder="1" applyAlignment="1">
      <alignment horizontal="right" vertical="center" indent="1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6" xfId="0" applyFont="1" applyBorder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left" vertical="top" indent="1"/>
      <protection locked="0"/>
    </xf>
    <xf numFmtId="0" fontId="3" fillId="0" borderId="7" xfId="0" applyFont="1" applyBorder="1" applyAlignment="1" applyProtection="1">
      <alignment horizontal="left" vertical="top" indent="1"/>
      <protection locked="0"/>
    </xf>
    <xf numFmtId="0" fontId="3" fillId="0" borderId="8" xfId="0" applyFont="1" applyBorder="1" applyAlignment="1" applyProtection="1">
      <alignment horizontal="left" vertical="top" indent="1"/>
      <protection locked="0"/>
    </xf>
    <xf numFmtId="0" fontId="3" fillId="0" borderId="9" xfId="0" applyFont="1" applyBorder="1" applyAlignment="1" applyProtection="1">
      <alignment horizontal="left" vertical="top" indent="1"/>
      <protection locked="0"/>
    </xf>
    <xf numFmtId="0" fontId="3" fillId="0" borderId="10" xfId="0" applyFont="1" applyBorder="1" applyAlignment="1" applyProtection="1">
      <alignment horizontal="left" vertical="top" indent="1"/>
      <protection locked="0"/>
    </xf>
    <xf numFmtId="164" fontId="6" fillId="3" borderId="11" xfId="0" applyNumberFormat="1" applyFont="1" applyFill="1" applyBorder="1" applyAlignment="1">
      <alignment horizontal="right" vertical="center" indent="1"/>
    </xf>
    <xf numFmtId="1" fontId="6" fillId="3" borderId="11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 indent="1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right" vertical="center" wrapText="1" indent="1"/>
    </xf>
    <xf numFmtId="0" fontId="6" fillId="0" borderId="1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right" vertical="center" indent="1"/>
    </xf>
    <xf numFmtId="0" fontId="3" fillId="0" borderId="0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vertical="center" wrapText="1"/>
    </xf>
    <xf numFmtId="0" fontId="6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6" fillId="0" borderId="3" xfId="0" applyFont="1" applyBorder="1" applyAlignment="1" applyProtection="1">
      <alignment horizontal="left" indent="1"/>
      <protection locked="0"/>
    </xf>
    <xf numFmtId="0" fontId="2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164" fontId="6" fillId="3" borderId="1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76198</xdr:rowOff>
    </xdr:from>
    <xdr:to>
      <xdr:col>4</xdr:col>
      <xdr:colOff>781050</xdr:colOff>
      <xdr:row>19</xdr:row>
      <xdr:rowOff>114299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124A680E-035C-4002-823D-568AF7090E06}"/>
            </a:ext>
          </a:extLst>
        </xdr:cNvPr>
        <xdr:cNvSpPr txBox="1"/>
      </xdr:nvSpPr>
      <xdr:spPr>
        <a:xfrm>
          <a:off x="104775" y="4067173"/>
          <a:ext cx="3276600" cy="781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fr-FR" sz="1100" b="1"/>
            <a:t>A partir de 2 kg</a:t>
          </a:r>
          <a:r>
            <a:rPr lang="fr-FR" sz="1100" b="1" baseline="0"/>
            <a:t> contactez nous pour rechercher un meilleur tarif d'expédition. Nos tarifs ne sont plus applicables au delà de 5 kg. Contactez nous, on trouvera une solution.</a:t>
          </a:r>
        </a:p>
      </xdr:txBody>
    </xdr:sp>
    <xdr:clientData/>
  </xdr:twoCellAnchor>
  <xdr:twoCellAnchor editAs="oneCell">
    <xdr:from>
      <xdr:col>1</xdr:col>
      <xdr:colOff>333375</xdr:colOff>
      <xdr:row>0</xdr:row>
      <xdr:rowOff>9525</xdr:rowOff>
    </xdr:from>
    <xdr:to>
      <xdr:col>2</xdr:col>
      <xdr:colOff>761647</xdr:colOff>
      <xdr:row>0</xdr:row>
      <xdr:rowOff>619125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EAE247F-A0FC-42B3-95B5-6176C8F2E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9525"/>
          <a:ext cx="109502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0932-64E2-4051-90DC-3DB7E92220C8}">
  <sheetPr>
    <pageSetUpPr fitToPage="1"/>
  </sheetPr>
  <dimension ref="A1:J35"/>
  <sheetViews>
    <sheetView showGridLines="0" showZeros="0" tabSelected="1" workbookViewId="0">
      <selection activeCell="L12" sqref="L12"/>
    </sheetView>
  </sheetViews>
  <sheetFormatPr baseColWidth="10" defaultColWidth="12.28515625" defaultRowHeight="12.75" x14ac:dyDescent="0.2"/>
  <cols>
    <col min="1" max="1" width="2.5703125" style="4" customWidth="1"/>
    <col min="2" max="2" width="10" style="4" customWidth="1"/>
    <col min="3" max="4" width="12.140625" style="4" customWidth="1"/>
    <col min="5" max="5" width="13.5703125" style="4" customWidth="1"/>
    <col min="6" max="6" width="8.42578125" style="4" customWidth="1"/>
    <col min="7" max="7" width="13.7109375" style="4" customWidth="1"/>
    <col min="8" max="8" width="11.7109375" style="4" customWidth="1"/>
    <col min="9" max="9" width="15.28515625" style="4" customWidth="1"/>
    <col min="10" max="16384" width="12.28515625" style="4"/>
  </cols>
  <sheetData>
    <row r="1" spans="1:10" s="2" customFormat="1" ht="60" customHeight="1" x14ac:dyDescent="0.25">
      <c r="A1" s="20"/>
      <c r="B1" s="56" t="s">
        <v>43</v>
      </c>
      <c r="C1" s="56"/>
      <c r="D1" s="56"/>
      <c r="E1" s="56"/>
      <c r="F1" s="56"/>
      <c r="G1" s="56"/>
      <c r="H1" s="56"/>
      <c r="I1" s="56"/>
      <c r="J1" s="1"/>
    </row>
    <row r="2" spans="1:10" ht="20.100000000000001" customHeight="1" x14ac:dyDescent="0.2">
      <c r="A2" s="5"/>
      <c r="B2" s="57" t="s">
        <v>0</v>
      </c>
      <c r="C2" s="57"/>
      <c r="D2" s="58"/>
      <c r="E2" s="58"/>
      <c r="F2" s="58"/>
      <c r="G2" s="58"/>
      <c r="H2" s="58"/>
      <c r="I2" s="58"/>
      <c r="J2" s="3"/>
    </row>
    <row r="3" spans="1:10" ht="5.0999999999999996" customHeight="1" x14ac:dyDescent="0.2">
      <c r="A3" s="5"/>
      <c r="B3" s="21"/>
      <c r="C3" s="21"/>
      <c r="D3" s="22"/>
      <c r="E3" s="22"/>
      <c r="F3" s="22"/>
      <c r="G3" s="22"/>
      <c r="H3" s="22"/>
      <c r="I3" s="22"/>
      <c r="J3" s="3"/>
    </row>
    <row r="4" spans="1:10" ht="20.100000000000001" customHeight="1" x14ac:dyDescent="0.2">
      <c r="A4" s="5"/>
      <c r="B4" s="57" t="s">
        <v>1</v>
      </c>
      <c r="C4" s="59"/>
      <c r="D4" s="58"/>
      <c r="E4" s="58"/>
      <c r="F4" s="58"/>
      <c r="G4" s="58"/>
      <c r="H4" s="58"/>
      <c r="I4" s="58"/>
      <c r="J4" s="3"/>
    </row>
    <row r="5" spans="1:10" ht="5.0999999999999996" customHeight="1" x14ac:dyDescent="0.2">
      <c r="A5" s="5"/>
      <c r="B5" s="21"/>
      <c r="C5" s="23"/>
      <c r="D5" s="22"/>
      <c r="E5" s="22"/>
      <c r="F5" s="22"/>
      <c r="G5" s="22"/>
      <c r="H5" s="22"/>
      <c r="I5" s="22"/>
      <c r="J5" s="3"/>
    </row>
    <row r="6" spans="1:10" ht="15" x14ac:dyDescent="0.2">
      <c r="A6" s="5"/>
      <c r="B6" s="57" t="s">
        <v>2</v>
      </c>
      <c r="C6" s="57"/>
      <c r="D6" s="58"/>
      <c r="E6" s="58"/>
      <c r="F6" s="22"/>
      <c r="G6" s="24" t="s">
        <v>3</v>
      </c>
      <c r="H6" s="58"/>
      <c r="I6" s="58"/>
      <c r="J6" s="3"/>
    </row>
    <row r="7" spans="1:10" ht="15.75" x14ac:dyDescent="0.25">
      <c r="A7" s="5"/>
      <c r="B7" s="25"/>
      <c r="C7" s="5"/>
      <c r="D7" s="5"/>
      <c r="E7" s="5"/>
      <c r="F7" s="5"/>
      <c r="G7" s="5"/>
      <c r="H7" s="5"/>
      <c r="I7" s="5"/>
    </row>
    <row r="8" spans="1:10" s="6" customFormat="1" ht="20.100000000000001" customHeight="1" x14ac:dyDescent="0.25">
      <c r="A8" s="26"/>
      <c r="B8" s="60" t="s">
        <v>41</v>
      </c>
      <c r="C8" s="60"/>
      <c r="D8" s="60"/>
      <c r="E8" s="60"/>
      <c r="F8" s="27" t="s">
        <v>4</v>
      </c>
      <c r="G8" s="27" t="s">
        <v>5</v>
      </c>
      <c r="H8" s="28" t="s">
        <v>6</v>
      </c>
      <c r="I8" s="28" t="s">
        <v>7</v>
      </c>
    </row>
    <row r="9" spans="1:10" s="2" customFormat="1" ht="20.100000000000001" customHeight="1" x14ac:dyDescent="0.25">
      <c r="A9" s="20"/>
      <c r="B9" s="54"/>
      <c r="C9" s="54"/>
      <c r="D9" s="54"/>
      <c r="E9" s="54"/>
      <c r="F9" s="7"/>
      <c r="G9" s="29">
        <f>IFERROR(INDEX(Liste!$C$5:$C$30,MATCH(B9,Liste!$B$5:$B$30,0),0),0)</f>
        <v>0</v>
      </c>
      <c r="H9" s="29">
        <f t="shared" ref="H9:H16" si="0">G9*F9</f>
        <v>0</v>
      </c>
      <c r="I9" s="30">
        <f>IFERROR(INDEX(Liste!$D$5:$D$30,MATCH(B9,Liste!$B$5:$B$30,0),0),0)*F9</f>
        <v>0</v>
      </c>
    </row>
    <row r="10" spans="1:10" s="2" customFormat="1" ht="20.100000000000001" customHeight="1" x14ac:dyDescent="0.25">
      <c r="A10" s="20"/>
      <c r="B10" s="54"/>
      <c r="C10" s="54"/>
      <c r="D10" s="54"/>
      <c r="E10" s="54"/>
      <c r="F10" s="7"/>
      <c r="G10" s="29">
        <f>IFERROR(INDEX(Liste!$C$5:$C$30,MATCH(B10,Liste!$B$5:$B$30,0),0),0)</f>
        <v>0</v>
      </c>
      <c r="H10" s="29">
        <f t="shared" si="0"/>
        <v>0</v>
      </c>
      <c r="I10" s="30">
        <f>IFERROR(INDEX(Liste!$D$5:$D$30,MATCH(B10,Liste!$B$5:$B$30,0),0),0)*F10</f>
        <v>0</v>
      </c>
    </row>
    <row r="11" spans="1:10" s="2" customFormat="1" ht="20.100000000000001" customHeight="1" x14ac:dyDescent="0.25">
      <c r="A11" s="20"/>
      <c r="B11" s="54"/>
      <c r="C11" s="54"/>
      <c r="D11" s="54"/>
      <c r="E11" s="54"/>
      <c r="F11" s="7"/>
      <c r="G11" s="29">
        <f>IFERROR(INDEX(Liste!$C$5:$C$30,MATCH(B11,Liste!$B$5:$B$30,0),0),0)</f>
        <v>0</v>
      </c>
      <c r="H11" s="29">
        <f t="shared" si="0"/>
        <v>0</v>
      </c>
      <c r="I11" s="30">
        <f>IFERROR(INDEX(Liste!$D$5:$D$30,MATCH(B11,Liste!$B$5:$B$30,0),0),0)*F11</f>
        <v>0</v>
      </c>
    </row>
    <row r="12" spans="1:10" s="2" customFormat="1" ht="20.100000000000001" customHeight="1" x14ac:dyDescent="0.25">
      <c r="A12" s="20"/>
      <c r="B12" s="54"/>
      <c r="C12" s="54"/>
      <c r="D12" s="54"/>
      <c r="E12" s="54"/>
      <c r="F12" s="7"/>
      <c r="G12" s="29">
        <f>IFERROR(INDEX(Liste!$C$5:$C$30,MATCH(B12,Liste!$B$5:$B$30,0),0),0)</f>
        <v>0</v>
      </c>
      <c r="H12" s="29">
        <f t="shared" si="0"/>
        <v>0</v>
      </c>
      <c r="I12" s="30">
        <f>IFERROR(INDEX(Liste!$D$5:$D$30,MATCH(B12,Liste!$B$5:$B$30,0),0),0)*F12</f>
        <v>0</v>
      </c>
    </row>
    <row r="13" spans="1:10" s="2" customFormat="1" ht="20.100000000000001" customHeight="1" x14ac:dyDescent="0.25">
      <c r="A13" s="20"/>
      <c r="B13" s="54"/>
      <c r="C13" s="54"/>
      <c r="D13" s="54"/>
      <c r="E13" s="54"/>
      <c r="F13" s="7"/>
      <c r="G13" s="29">
        <f>IFERROR(INDEX(Liste!$C$5:$C$30,MATCH(B13,Liste!$B$5:$B$30,0),0),0)</f>
        <v>0</v>
      </c>
      <c r="H13" s="29">
        <f t="shared" si="0"/>
        <v>0</v>
      </c>
      <c r="I13" s="30">
        <f>IFERROR(INDEX(Liste!$D$5:$D$30,MATCH(B13,Liste!$B$5:$B$30,0),0),0)*F13</f>
        <v>0</v>
      </c>
    </row>
    <row r="14" spans="1:10" s="2" customFormat="1" ht="20.100000000000001" customHeight="1" x14ac:dyDescent="0.25">
      <c r="A14" s="20"/>
      <c r="B14" s="54"/>
      <c r="C14" s="54"/>
      <c r="D14" s="54"/>
      <c r="E14" s="54"/>
      <c r="F14" s="7"/>
      <c r="G14" s="29">
        <f>IFERROR(INDEX(Liste!$C$5:$C$30,MATCH(B14,Liste!$B$5:$B$30,0),0),0)</f>
        <v>0</v>
      </c>
      <c r="H14" s="29">
        <f t="shared" si="0"/>
        <v>0</v>
      </c>
      <c r="I14" s="30">
        <f>IFERROR(INDEX(Liste!$D$5:$D$30,MATCH(B14,Liste!$B$5:$B$30,0),0),0)*F14</f>
        <v>0</v>
      </c>
    </row>
    <row r="15" spans="1:10" s="2" customFormat="1" ht="20.100000000000001" customHeight="1" x14ac:dyDescent="0.25">
      <c r="A15" s="20"/>
      <c r="B15" s="54"/>
      <c r="C15" s="54"/>
      <c r="D15" s="54"/>
      <c r="E15" s="54"/>
      <c r="F15" s="7"/>
      <c r="G15" s="29">
        <f>IFERROR(INDEX(Liste!$C$5:$C$30,MATCH(B15,Liste!$B$5:$B$30,0),0),0)</f>
        <v>0</v>
      </c>
      <c r="H15" s="29">
        <f t="shared" si="0"/>
        <v>0</v>
      </c>
      <c r="I15" s="30">
        <f>IFERROR(INDEX(Liste!$D$5:$D$30,MATCH(B15,Liste!$B$5:$B$30,0),0),0)*F15</f>
        <v>0</v>
      </c>
    </row>
    <row r="16" spans="1:10" s="2" customFormat="1" ht="20.100000000000001" customHeight="1" x14ac:dyDescent="0.25">
      <c r="A16" s="20"/>
      <c r="B16" s="54"/>
      <c r="C16" s="54"/>
      <c r="D16" s="54"/>
      <c r="E16" s="54"/>
      <c r="F16" s="7"/>
      <c r="G16" s="29">
        <f>IFERROR(INDEX(Liste!$C$5:$C$30,MATCH(B16,Liste!$B$5:$B$30,0),0),0)</f>
        <v>0</v>
      </c>
      <c r="H16" s="29">
        <f t="shared" si="0"/>
        <v>0</v>
      </c>
      <c r="I16" s="30">
        <f>IFERROR(INDEX(Liste!$D$5:$D$30,MATCH(B16,Liste!$B$5:$B$30,0),0),0)*F16</f>
        <v>0</v>
      </c>
    </row>
    <row r="17" spans="1:9" ht="20.100000000000001" customHeight="1" x14ac:dyDescent="0.25">
      <c r="A17" s="5"/>
      <c r="B17" s="31"/>
      <c r="C17" s="32"/>
      <c r="D17" s="33"/>
      <c r="E17" s="33"/>
      <c r="F17" s="5"/>
      <c r="G17" s="34" t="s">
        <v>9</v>
      </c>
      <c r="H17" s="52">
        <f>SUM(H9:H16)</f>
        <v>0</v>
      </c>
      <c r="I17" s="53">
        <f>SUM(I9:I16)</f>
        <v>0</v>
      </c>
    </row>
    <row r="18" spans="1:9" s="8" customFormat="1" ht="20.100000000000001" customHeight="1" x14ac:dyDescent="0.25">
      <c r="A18" s="33"/>
      <c r="B18" s="33"/>
      <c r="C18" s="33"/>
      <c r="D18" s="35"/>
      <c r="E18" s="35"/>
      <c r="F18" s="64"/>
      <c r="G18" s="63" t="s">
        <v>47</v>
      </c>
      <c r="H18" s="81">
        <f>(_xlfn.IFS(I17=0,0,I17&lt;250,4.99+0.51,I17&lt;500,6.99+0.51,I17&lt;750,8.1+1,I17&lt;1000,8.8+1.5,I17&lt;2000,10.15+2,I17&lt;5000,15.6+2.5))</f>
        <v>0</v>
      </c>
      <c r="I18" s="65"/>
    </row>
    <row r="19" spans="1:9" s="8" customFormat="1" ht="27" customHeight="1" x14ac:dyDescent="0.25">
      <c r="A19" s="33"/>
      <c r="C19" s="41"/>
      <c r="D19" s="41"/>
      <c r="E19" s="41"/>
      <c r="F19" s="36"/>
      <c r="G19" s="34" t="s">
        <v>10</v>
      </c>
      <c r="H19" s="42">
        <f>SUM(H17:H18)</f>
        <v>0</v>
      </c>
      <c r="I19" s="37"/>
    </row>
    <row r="20" spans="1:9" s="8" customFormat="1" ht="24.75" customHeight="1" x14ac:dyDescent="0.25">
      <c r="A20" s="33"/>
      <c r="B20" s="55" t="str">
        <f>IF(I17&gt;2000,"Attention, le poids total de votre commande atteint ou dépasse les 2 kg."," ")</f>
        <v xml:space="preserve"> </v>
      </c>
      <c r="C20" s="55"/>
      <c r="D20" s="55"/>
      <c r="E20" s="55"/>
      <c r="F20" s="36"/>
      <c r="G20" s="34"/>
      <c r="H20" s="62"/>
      <c r="I20" s="37"/>
    </row>
    <row r="21" spans="1:9" s="8" customFormat="1" ht="18.75" customHeight="1" x14ac:dyDescent="0.25">
      <c r="A21" s="33"/>
      <c r="B21" s="55"/>
      <c r="C21" s="55"/>
      <c r="D21" s="55"/>
      <c r="E21" s="55"/>
      <c r="F21" s="36"/>
      <c r="G21" s="34"/>
      <c r="H21" s="62"/>
      <c r="I21" s="37"/>
    </row>
    <row r="22" spans="1:9" s="8" customFormat="1" ht="20.25" customHeight="1" x14ac:dyDescent="0.25">
      <c r="A22" s="39"/>
      <c r="B22" s="40" t="s">
        <v>48</v>
      </c>
      <c r="C22" s="39"/>
      <c r="D22" s="39"/>
      <c r="E22" s="39"/>
      <c r="F22" s="39"/>
      <c r="G22" s="34"/>
      <c r="H22" s="38"/>
      <c r="I22" s="39"/>
    </row>
    <row r="23" spans="1:9" s="8" customFormat="1" ht="15" customHeight="1" x14ac:dyDescent="0.25">
      <c r="A23" s="33"/>
      <c r="B23" s="43"/>
      <c r="C23" s="44"/>
      <c r="D23" s="44"/>
      <c r="E23" s="44"/>
      <c r="F23" s="44"/>
      <c r="G23" s="44"/>
      <c r="H23" s="44"/>
      <c r="I23" s="45"/>
    </row>
    <row r="24" spans="1:9" s="8" customFormat="1" ht="25.5" customHeight="1" x14ac:dyDescent="0.25">
      <c r="A24" s="33"/>
      <c r="B24" s="46"/>
      <c r="C24" s="47"/>
      <c r="D24" s="47"/>
      <c r="E24" s="47"/>
      <c r="F24" s="47"/>
      <c r="G24" s="47"/>
      <c r="H24" s="47"/>
      <c r="I24" s="48"/>
    </row>
    <row r="25" spans="1:9" s="8" customFormat="1" ht="15" customHeight="1" x14ac:dyDescent="0.25">
      <c r="A25" s="33"/>
      <c r="B25" s="46"/>
      <c r="C25" s="47"/>
      <c r="D25" s="47"/>
      <c r="E25" s="47"/>
      <c r="F25" s="47"/>
      <c r="G25" s="47"/>
      <c r="H25" s="47"/>
      <c r="I25" s="48"/>
    </row>
    <row r="26" spans="1:9" s="8" customFormat="1" ht="15" customHeight="1" x14ac:dyDescent="0.25">
      <c r="A26" s="33"/>
      <c r="B26" s="46"/>
      <c r="C26" s="47"/>
      <c r="D26" s="47"/>
      <c r="E26" s="47"/>
      <c r="F26" s="47"/>
      <c r="G26" s="47"/>
      <c r="H26" s="47"/>
      <c r="I26" s="48"/>
    </row>
    <row r="27" spans="1:9" s="8" customFormat="1" ht="15" customHeight="1" x14ac:dyDescent="0.25">
      <c r="A27" s="33"/>
      <c r="B27" s="49"/>
      <c r="C27" s="50"/>
      <c r="D27" s="50"/>
      <c r="E27" s="50"/>
      <c r="F27" s="50"/>
      <c r="G27" s="50"/>
      <c r="H27" s="50"/>
      <c r="I27" s="51"/>
    </row>
    <row r="28" spans="1:9" s="8" customFormat="1" ht="21.75" customHeight="1" x14ac:dyDescent="0.25">
      <c r="B28" s="66" t="s">
        <v>11</v>
      </c>
      <c r="C28" s="67"/>
      <c r="D28" s="67"/>
      <c r="E28" s="68"/>
      <c r="F28" s="75" t="s">
        <v>12</v>
      </c>
      <c r="G28" s="67"/>
      <c r="H28" s="67"/>
      <c r="I28" s="68"/>
    </row>
    <row r="29" spans="1:9" s="8" customFormat="1" ht="15" customHeight="1" x14ac:dyDescent="0.25">
      <c r="B29" s="69" t="s">
        <v>13</v>
      </c>
      <c r="C29" s="70"/>
      <c r="D29" s="70"/>
      <c r="E29" s="71"/>
      <c r="F29" s="10" t="s">
        <v>14</v>
      </c>
      <c r="G29" s="70"/>
      <c r="H29" s="76"/>
      <c r="I29" s="77"/>
    </row>
    <row r="30" spans="1:9" s="8" customFormat="1" ht="15" customHeight="1" x14ac:dyDescent="0.25">
      <c r="B30" s="72" t="s">
        <v>15</v>
      </c>
      <c r="C30" s="73"/>
      <c r="D30" s="73"/>
      <c r="E30" s="74"/>
      <c r="F30" s="78" t="s">
        <v>16</v>
      </c>
      <c r="G30" s="73"/>
      <c r="H30" s="79"/>
      <c r="I30" s="80"/>
    </row>
    <row r="31" spans="1:9" ht="9" customHeight="1" x14ac:dyDescent="0.25">
      <c r="F31" s="8"/>
    </row>
    <row r="32" spans="1:9" s="8" customFormat="1" ht="14.1" customHeight="1" x14ac:dyDescent="0.25">
      <c r="H32" s="4"/>
      <c r="I32" s="4"/>
    </row>
    <row r="33" spans="8:9" s="8" customFormat="1" ht="14.1" customHeight="1" x14ac:dyDescent="0.25">
      <c r="H33" s="4"/>
      <c r="I33" s="4"/>
    </row>
    <row r="34" spans="8:9" s="8" customFormat="1" ht="5.0999999999999996" customHeight="1" x14ac:dyDescent="0.25">
      <c r="H34" s="4"/>
      <c r="I34" s="4"/>
    </row>
    <row r="35" spans="8:9" s="9" customFormat="1" ht="14.1" customHeight="1" x14ac:dyDescent="0.25">
      <c r="H35" s="4"/>
      <c r="I35" s="4"/>
    </row>
  </sheetData>
  <sheetProtection algorithmName="SHA-512" hashValue="kl7A2dmAaix7vi82ObegO+2x0bUJZwwtuaJ2iE7gWASWOlmpoZ6mkANvJmfacD3BWJ0OyBevlJYr/L8rbJQF4g==" saltValue="Q0Od2oZhwCJsBkzuA21ZHQ==" spinCount="100000" sheet="1" selectLockedCells="1"/>
  <mergeCells count="18">
    <mergeCell ref="B10:E10"/>
    <mergeCell ref="B11:E11"/>
    <mergeCell ref="B12:E12"/>
    <mergeCell ref="B6:C6"/>
    <mergeCell ref="D6:E6"/>
    <mergeCell ref="H6:I6"/>
    <mergeCell ref="B8:E8"/>
    <mergeCell ref="B9:E9"/>
    <mergeCell ref="B1:I1"/>
    <mergeCell ref="B2:C2"/>
    <mergeCell ref="D2:I2"/>
    <mergeCell ref="B4:C4"/>
    <mergeCell ref="D4:I4"/>
    <mergeCell ref="B14:E14"/>
    <mergeCell ref="B15:E15"/>
    <mergeCell ref="B16:E16"/>
    <mergeCell ref="B20:E21"/>
    <mergeCell ref="B13:E13"/>
  </mergeCells>
  <phoneticPr fontId="11" type="noConversion"/>
  <conditionalFormatting sqref="I17">
    <cfRule type="cellIs" dxfId="0" priority="1" operator="greaterThan">
      <formula>2000</formula>
    </cfRule>
  </conditionalFormatting>
  <pageMargins left="0.51181102362204722" right="0.51181102362204722" top="0.74803149606299213" bottom="0.74803149606299213" header="0.31496062992125984" footer="0.31496062992125984"/>
  <pageSetup paperSize="9" scale="9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EB28A3-3217-49AA-86FD-A5611C39C1D5}">
          <x14:formula1>
            <xm:f>Liste!$B$5:$B$30</xm:f>
          </x14:formula1>
          <xm:sqref>B9:E16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C189-AC8E-47E7-AC89-DA704048F852}">
  <dimension ref="B2:D30"/>
  <sheetViews>
    <sheetView showGridLines="0" workbookViewId="0">
      <selection activeCell="N8" sqref="N8"/>
    </sheetView>
  </sheetViews>
  <sheetFormatPr baseColWidth="10" defaultRowHeight="15" x14ac:dyDescent="0.25"/>
  <cols>
    <col min="2" max="2" width="45.7109375" bestFit="1" customWidth="1"/>
  </cols>
  <sheetData>
    <row r="2" spans="2:4" ht="26.25" x14ac:dyDescent="0.25">
      <c r="B2" s="61" t="s">
        <v>17</v>
      </c>
      <c r="C2" s="61"/>
      <c r="D2" s="61"/>
    </row>
    <row r="3" spans="2:4" ht="20.100000000000001" customHeight="1" x14ac:dyDescent="0.25"/>
    <row r="4" spans="2:4" ht="20.100000000000001" customHeight="1" x14ac:dyDescent="0.25">
      <c r="B4" s="11" t="s">
        <v>18</v>
      </c>
      <c r="C4" s="12" t="s">
        <v>19</v>
      </c>
      <c r="D4" s="12" t="s">
        <v>7</v>
      </c>
    </row>
    <row r="5" spans="2:4" ht="20.100000000000001" customHeight="1" x14ac:dyDescent="0.25">
      <c r="B5" s="13" t="s">
        <v>20</v>
      </c>
      <c r="C5" s="14">
        <v>10</v>
      </c>
      <c r="D5" s="14">
        <v>1400</v>
      </c>
    </row>
    <row r="6" spans="2:4" ht="20.100000000000001" customHeight="1" x14ac:dyDescent="0.25">
      <c r="B6" s="15" t="s">
        <v>21</v>
      </c>
      <c r="C6" s="16">
        <v>20</v>
      </c>
      <c r="D6" s="16">
        <v>1500</v>
      </c>
    </row>
    <row r="7" spans="2:4" ht="20.100000000000001" customHeight="1" x14ac:dyDescent="0.25">
      <c r="B7" s="15" t="s">
        <v>22</v>
      </c>
      <c r="C7" s="17">
        <v>30</v>
      </c>
      <c r="D7" s="17">
        <v>1650</v>
      </c>
    </row>
    <row r="8" spans="2:4" ht="20.100000000000001" customHeight="1" x14ac:dyDescent="0.25">
      <c r="B8" s="15" t="s">
        <v>40</v>
      </c>
      <c r="C8" s="17">
        <v>38</v>
      </c>
      <c r="D8" s="17">
        <v>1605</v>
      </c>
    </row>
    <row r="9" spans="2:4" ht="20.100000000000001" customHeight="1" x14ac:dyDescent="0.25">
      <c r="B9" s="18" t="s">
        <v>39</v>
      </c>
      <c r="C9" s="19">
        <v>10</v>
      </c>
      <c r="D9" s="19">
        <v>150</v>
      </c>
    </row>
    <row r="10" spans="2:4" ht="20.100000000000001" customHeight="1" x14ac:dyDescent="0.25">
      <c r="B10" s="18" t="s">
        <v>27</v>
      </c>
      <c r="C10" s="19">
        <v>10</v>
      </c>
      <c r="D10" s="19">
        <v>300</v>
      </c>
    </row>
    <row r="11" spans="2:4" ht="20.100000000000001" customHeight="1" x14ac:dyDescent="0.25">
      <c r="B11" s="18" t="s">
        <v>28</v>
      </c>
      <c r="C11" s="19">
        <v>12</v>
      </c>
      <c r="D11" s="19">
        <v>550</v>
      </c>
    </row>
    <row r="12" spans="2:4" ht="20.100000000000001" customHeight="1" x14ac:dyDescent="0.25">
      <c r="B12" s="18" t="s">
        <v>36</v>
      </c>
      <c r="C12" s="19">
        <v>35</v>
      </c>
      <c r="D12" s="19">
        <v>980</v>
      </c>
    </row>
    <row r="13" spans="2:4" ht="20.100000000000001" customHeight="1" x14ac:dyDescent="0.25">
      <c r="B13" s="18" t="s">
        <v>38</v>
      </c>
      <c r="C13" s="19">
        <v>16</v>
      </c>
      <c r="D13" s="19">
        <v>400</v>
      </c>
    </row>
    <row r="14" spans="2:4" ht="20.100000000000001" customHeight="1" x14ac:dyDescent="0.25">
      <c r="B14" s="18" t="s">
        <v>25</v>
      </c>
      <c r="C14" s="19">
        <v>15</v>
      </c>
      <c r="D14" s="19">
        <v>580</v>
      </c>
    </row>
    <row r="15" spans="2:4" ht="20.100000000000001" customHeight="1" x14ac:dyDescent="0.25">
      <c r="B15" s="18" t="s">
        <v>26</v>
      </c>
      <c r="C15" s="19">
        <v>5</v>
      </c>
      <c r="D15" s="19">
        <v>250</v>
      </c>
    </row>
    <row r="16" spans="2:4" ht="20.100000000000001" customHeight="1" x14ac:dyDescent="0.25">
      <c r="B16" s="18" t="s">
        <v>34</v>
      </c>
      <c r="C16" s="19">
        <v>30</v>
      </c>
      <c r="D16" s="19">
        <v>1420</v>
      </c>
    </row>
    <row r="17" spans="2:4" ht="20.100000000000001" customHeight="1" x14ac:dyDescent="0.25">
      <c r="B17" s="18" t="s">
        <v>33</v>
      </c>
      <c r="C17" s="19">
        <v>9</v>
      </c>
      <c r="D17" s="19">
        <v>230</v>
      </c>
    </row>
    <row r="18" spans="2:4" ht="20.100000000000001" customHeight="1" x14ac:dyDescent="0.25">
      <c r="B18" s="18" t="s">
        <v>23</v>
      </c>
      <c r="C18" s="19">
        <v>12</v>
      </c>
      <c r="D18" s="19">
        <v>270</v>
      </c>
    </row>
    <row r="19" spans="2:4" ht="20.100000000000001" customHeight="1" x14ac:dyDescent="0.25">
      <c r="B19" s="18" t="s">
        <v>24</v>
      </c>
      <c r="C19" s="19">
        <v>22</v>
      </c>
      <c r="D19" s="19">
        <v>650</v>
      </c>
    </row>
    <row r="20" spans="2:4" ht="20.100000000000001" customHeight="1" x14ac:dyDescent="0.25">
      <c r="B20" s="18" t="s">
        <v>8</v>
      </c>
      <c r="C20" s="19">
        <v>12</v>
      </c>
      <c r="D20" s="19">
        <v>300</v>
      </c>
    </row>
    <row r="21" spans="2:4" ht="20.100000000000001" customHeight="1" x14ac:dyDescent="0.25">
      <c r="B21" s="18" t="s">
        <v>30</v>
      </c>
      <c r="C21" s="19">
        <v>24</v>
      </c>
      <c r="D21" s="19">
        <v>850</v>
      </c>
    </row>
    <row r="22" spans="2:4" ht="20.100000000000001" customHeight="1" x14ac:dyDescent="0.25">
      <c r="B22" s="18" t="s">
        <v>42</v>
      </c>
      <c r="C22" s="19">
        <v>25</v>
      </c>
      <c r="D22" s="19">
        <v>660</v>
      </c>
    </row>
    <row r="23" spans="2:4" ht="20.100000000000001" customHeight="1" x14ac:dyDescent="0.25">
      <c r="B23" s="18" t="s">
        <v>45</v>
      </c>
      <c r="C23" s="19">
        <v>20</v>
      </c>
      <c r="D23" s="19">
        <v>700</v>
      </c>
    </row>
    <row r="24" spans="2:4" ht="20.100000000000001" customHeight="1" x14ac:dyDescent="0.25">
      <c r="B24" s="18" t="s">
        <v>46</v>
      </c>
      <c r="C24" s="19">
        <v>10</v>
      </c>
      <c r="D24" s="19">
        <v>240</v>
      </c>
    </row>
    <row r="25" spans="2:4" ht="20.100000000000001" customHeight="1" x14ac:dyDescent="0.25">
      <c r="B25" s="18" t="s">
        <v>37</v>
      </c>
      <c r="C25" s="19">
        <v>65</v>
      </c>
      <c r="D25" s="19">
        <v>2800</v>
      </c>
    </row>
    <row r="26" spans="2:4" ht="20.100000000000001" customHeight="1" x14ac:dyDescent="0.25">
      <c r="B26" s="18" t="s">
        <v>35</v>
      </c>
      <c r="C26" s="19">
        <v>10</v>
      </c>
      <c r="D26" s="19">
        <v>100</v>
      </c>
    </row>
    <row r="27" spans="2:4" ht="20.100000000000001" customHeight="1" x14ac:dyDescent="0.25">
      <c r="B27" s="18" t="s">
        <v>32</v>
      </c>
      <c r="C27" s="19">
        <v>7</v>
      </c>
      <c r="D27" s="19">
        <v>130</v>
      </c>
    </row>
    <row r="28" spans="2:4" ht="20.100000000000001" customHeight="1" x14ac:dyDescent="0.25">
      <c r="B28" s="18" t="s">
        <v>31</v>
      </c>
      <c r="C28" s="19">
        <v>6</v>
      </c>
      <c r="D28" s="19">
        <v>130</v>
      </c>
    </row>
    <row r="29" spans="2:4" ht="20.100000000000001" customHeight="1" x14ac:dyDescent="0.25">
      <c r="B29" s="18" t="s">
        <v>44</v>
      </c>
      <c r="C29" s="19">
        <v>7</v>
      </c>
      <c r="D29" s="19">
        <v>150</v>
      </c>
    </row>
    <row r="30" spans="2:4" x14ac:dyDescent="0.25">
      <c r="B30" s="18" t="s">
        <v>29</v>
      </c>
      <c r="C30" s="19">
        <v>20</v>
      </c>
      <c r="D30" s="19">
        <v>320</v>
      </c>
    </row>
  </sheetData>
  <sortState xmlns:xlrd2="http://schemas.microsoft.com/office/spreadsheetml/2017/richdata2" ref="B5:D30">
    <sortCondition ref="B5:B30"/>
  </sortState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Liste</vt:lpstr>
      <vt:lpstr>'Bon de commande'!Zone_d_impression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Douat</dc:creator>
  <cp:lastModifiedBy>Michel Douat</cp:lastModifiedBy>
  <cp:lastPrinted>2024-04-17T12:41:52Z</cp:lastPrinted>
  <dcterms:created xsi:type="dcterms:W3CDTF">2022-06-25T16:27:14Z</dcterms:created>
  <dcterms:modified xsi:type="dcterms:W3CDTF">2024-04-17T13:24:58Z</dcterms:modified>
</cp:coreProperties>
</file>